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zuj\Desktop\Dodatki wrażliwe\"/>
    </mc:Choice>
  </mc:AlternateContent>
  <xr:revisionPtr revIDLastSave="0" documentId="8_{273E46A4-2ACA-43E5-9192-EA580B796A49}" xr6:coauthVersionLast="47" xr6:coauthVersionMax="47" xr10:uidLastSave="{00000000-0000-0000-0000-000000000000}"/>
  <bookViews>
    <workbookView xWindow="-120" yWindow="-120" windowWidth="29040" windowHeight="15990" tabRatio="710" xr2:uid="{728C670E-A2FB-4076-B45B-D4DC99498BA2}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10" i="3" s="1"/>
  <c r="D22" i="1"/>
  <c r="D15" i="1"/>
  <c r="C17" i="2"/>
  <c r="C15" i="1"/>
  <c r="C9" i="1"/>
  <c r="F17" i="1" s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F12" i="2" s="1"/>
  <c r="E8" i="2"/>
  <c r="E7" i="2"/>
  <c r="E6" i="2"/>
  <c r="E5" i="2"/>
  <c r="E4" i="2"/>
  <c r="E15" i="3"/>
  <c r="E14" i="3"/>
  <c r="E13" i="3"/>
  <c r="E12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E22" i="1"/>
  <c r="E16" i="3"/>
  <c r="D16" i="3" s="1"/>
  <c r="E15" i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<sst xmlns="http://schemas.openxmlformats.org/spreadsheetml/2006/main" count="59" uniqueCount="21">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</sst>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1B32-8921-4059-BA4B-BD324ACC6FD6}">
  <dimension ref="A1:I27"/>
  <sheetViews>
    <sheetView tabSelected="1" workbookViewId="0">
      <selection activeCell="G12" sqref="G12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ht="15.75" thickBot="1" x14ac:dyDescent="0.3"/>
    <row r="3" spans="1:8" ht="27.95" customHeight="1" thickTop="1" thickBot="1" x14ac:dyDescent="0.3">
      <c r="A3" s="35" t="s">
        <v>3</v>
      </c>
      <c r="B3" s="36" t="s">
        <v>11</v>
      </c>
      <c r="C3" s="37" t="s">
        <v>12</v>
      </c>
      <c r="D3" s="38" t="s">
        <v>13</v>
      </c>
      <c r="E3" s="38" t="s">
        <v>10</v>
      </c>
      <c r="F3" s="39" t="s">
        <v>0</v>
      </c>
    </row>
    <row r="4" spans="1:8" ht="16.5" thickTop="1" thickBot="1" x14ac:dyDescent="0.3">
      <c r="A4" s="85">
        <v>2020</v>
      </c>
      <c r="B4" s="24"/>
      <c r="C4" s="25">
        <v>10</v>
      </c>
      <c r="D4" s="12">
        <v>500</v>
      </c>
      <c r="E4" s="50">
        <f>C4*D4</f>
        <v>5000</v>
      </c>
      <c r="F4" s="87">
        <f>(E9+E15)/2</f>
        <v>6950</v>
      </c>
      <c r="G4" s="6"/>
      <c r="H4" s="6"/>
    </row>
    <row r="5" spans="1:8" ht="15.75" thickBot="1" x14ac:dyDescent="0.3">
      <c r="A5" s="85"/>
      <c r="B5" s="2"/>
      <c r="C5" s="10">
        <v>3</v>
      </c>
      <c r="D5" s="7">
        <v>400</v>
      </c>
      <c r="E5" s="51">
        <f>C5*D5</f>
        <v>1200</v>
      </c>
      <c r="F5" s="75"/>
      <c r="G5" s="6"/>
      <c r="H5" s="6"/>
    </row>
    <row r="6" spans="1:8" ht="15.75" thickBot="1" x14ac:dyDescent="0.3">
      <c r="A6" s="85"/>
      <c r="B6" s="2"/>
      <c r="C6" s="10">
        <v>3</v>
      </c>
      <c r="D6" s="7"/>
      <c r="E6" s="51">
        <f>C6*D6</f>
        <v>0</v>
      </c>
      <c r="F6" s="75"/>
      <c r="G6" s="6"/>
      <c r="H6" s="6"/>
    </row>
    <row r="7" spans="1:8" ht="15.75" thickBot="1" x14ac:dyDescent="0.3">
      <c r="A7" s="85"/>
      <c r="B7" s="2"/>
      <c r="C7" s="10"/>
      <c r="D7" s="7"/>
      <c r="E7" s="51">
        <f>C7*D7</f>
        <v>0</v>
      </c>
      <c r="F7" s="75"/>
      <c r="G7" s="6"/>
      <c r="H7" s="6"/>
    </row>
    <row r="8" spans="1:8" ht="15.75" thickBot="1" x14ac:dyDescent="0.3">
      <c r="A8" s="86"/>
      <c r="B8" s="19"/>
      <c r="C8" s="20"/>
      <c r="D8" s="21"/>
      <c r="E8" s="52">
        <f>C8*D8</f>
        <v>0</v>
      </c>
      <c r="F8" s="75"/>
      <c r="G8" s="6"/>
      <c r="H8" s="6"/>
    </row>
    <row r="9" spans="1:8" ht="16.5" thickTop="1" thickBot="1" x14ac:dyDescent="0.3">
      <c r="A9" s="80" t="s">
        <v>20</v>
      </c>
      <c r="B9" s="81"/>
      <c r="C9" s="69">
        <f>SUM(C4:C8)</f>
        <v>16</v>
      </c>
      <c r="D9" s="71">
        <f>E9/C9</f>
        <v>387.5</v>
      </c>
      <c r="E9" s="30">
        <f>SUM(E4:E8)</f>
        <v>6200</v>
      </c>
      <c r="F9" s="75"/>
      <c r="G9" s="6"/>
      <c r="H9" s="6"/>
    </row>
    <row r="10" spans="1:8" ht="16.5" thickTop="1" thickBot="1" x14ac:dyDescent="0.3">
      <c r="A10" s="84">
        <v>2021</v>
      </c>
      <c r="B10" s="18"/>
      <c r="C10" s="16">
        <v>7</v>
      </c>
      <c r="D10" s="17">
        <v>600</v>
      </c>
      <c r="E10" s="53">
        <f>C10*D10</f>
        <v>4200</v>
      </c>
      <c r="F10" s="75"/>
      <c r="G10" s="6"/>
      <c r="H10" s="6"/>
    </row>
    <row r="11" spans="1:8" ht="15.75" thickBot="1" x14ac:dyDescent="0.3">
      <c r="A11" s="85"/>
      <c r="B11" s="13"/>
      <c r="C11" s="10">
        <v>5</v>
      </c>
      <c r="D11" s="14">
        <v>700</v>
      </c>
      <c r="E11" s="54">
        <f>C11*D11</f>
        <v>3500</v>
      </c>
      <c r="F11" s="75"/>
      <c r="G11" s="6"/>
      <c r="H11" s="6"/>
    </row>
    <row r="12" spans="1:8" ht="15.75" thickBot="1" x14ac:dyDescent="0.3">
      <c r="A12" s="85"/>
      <c r="B12" s="13"/>
      <c r="C12" s="10"/>
      <c r="D12" s="14"/>
      <c r="E12" s="54">
        <f>C12*D12</f>
        <v>0</v>
      </c>
      <c r="F12" s="75"/>
      <c r="G12" s="15"/>
      <c r="H12" s="6"/>
    </row>
    <row r="13" spans="1:8" ht="15.75" thickBot="1" x14ac:dyDescent="0.3">
      <c r="A13" s="85"/>
      <c r="B13" s="13"/>
      <c r="C13" s="10"/>
      <c r="D13" s="14"/>
      <c r="E13" s="54">
        <f>C13*D13</f>
        <v>0</v>
      </c>
      <c r="F13" s="75"/>
      <c r="G13" s="15"/>
      <c r="H13" s="6"/>
    </row>
    <row r="14" spans="1:8" ht="15.75" thickBot="1" x14ac:dyDescent="0.3">
      <c r="A14" s="86"/>
      <c r="B14" s="22"/>
      <c r="C14" s="20"/>
      <c r="D14" s="23"/>
      <c r="E14" s="55">
        <f>C14*D14</f>
        <v>0</v>
      </c>
      <c r="F14" s="75"/>
      <c r="G14" s="6"/>
      <c r="H14" s="6"/>
    </row>
    <row r="15" spans="1:8" ht="16.5" thickTop="1" thickBot="1" x14ac:dyDescent="0.3">
      <c r="A15" s="80" t="s">
        <v>20</v>
      </c>
      <c r="B15" s="81"/>
      <c r="C15" s="69">
        <f>SUM(C10:C14)</f>
        <v>12</v>
      </c>
      <c r="D15" s="71">
        <f>E15/C15</f>
        <v>641.66666666666663</v>
      </c>
      <c r="E15" s="30">
        <f>SUM(E10:E14)</f>
        <v>7700</v>
      </c>
      <c r="F15" s="76"/>
      <c r="G15" s="40"/>
      <c r="H15" s="6"/>
    </row>
    <row r="16" spans="1:8" ht="27.95" customHeight="1" thickTop="1" thickBot="1" x14ac:dyDescent="0.3">
      <c r="A16" s="62" t="s">
        <v>8</v>
      </c>
      <c r="B16" s="77"/>
      <c r="C16" s="78"/>
      <c r="D16" s="79"/>
      <c r="E16" s="78"/>
      <c r="F16" s="63" t="s">
        <v>5</v>
      </c>
      <c r="G16" s="38" t="s">
        <v>9</v>
      </c>
      <c r="H16" s="39" t="s">
        <v>4</v>
      </c>
    </row>
    <row r="17" spans="1:9" ht="16.5" thickTop="1" thickBot="1" x14ac:dyDescent="0.3">
      <c r="A17" s="82">
        <v>2022</v>
      </c>
      <c r="B17" s="18"/>
      <c r="C17" s="25">
        <v>3</v>
      </c>
      <c r="D17" s="8">
        <v>3000</v>
      </c>
      <c r="E17" s="50">
        <f>C17*D17</f>
        <v>9000</v>
      </c>
      <c r="F17" s="73">
        <f>(C9+C15)/2*D22</f>
        <v>38000</v>
      </c>
      <c r="G17" s="73">
        <f>F17-F4</f>
        <v>31050</v>
      </c>
      <c r="H17" s="75">
        <f>G17*0.4</f>
        <v>12420</v>
      </c>
      <c r="I17" s="26"/>
    </row>
    <row r="18" spans="1:9" ht="15.75" thickBot="1" x14ac:dyDescent="0.3">
      <c r="A18" s="82"/>
      <c r="B18" s="13"/>
      <c r="C18" s="16">
        <v>4</v>
      </c>
      <c r="D18" s="46">
        <v>2500</v>
      </c>
      <c r="E18" s="51">
        <f>C18*D18</f>
        <v>10000</v>
      </c>
      <c r="F18" s="73"/>
      <c r="G18" s="73"/>
      <c r="H18" s="75"/>
      <c r="I18" s="26"/>
    </row>
    <row r="19" spans="1:9" ht="15.75" thickBot="1" x14ac:dyDescent="0.3">
      <c r="A19" s="82"/>
      <c r="B19" s="13"/>
      <c r="C19" s="10"/>
      <c r="D19" s="47"/>
      <c r="E19" s="51">
        <f>C19*D19</f>
        <v>0</v>
      </c>
      <c r="F19" s="73"/>
      <c r="G19" s="73"/>
      <c r="H19" s="75"/>
      <c r="I19" s="26"/>
    </row>
    <row r="20" spans="1:9" ht="15.75" thickBot="1" x14ac:dyDescent="0.3">
      <c r="A20" s="82"/>
      <c r="B20" s="13"/>
      <c r="C20" s="10"/>
      <c r="D20" s="47"/>
      <c r="E20" s="51">
        <f>C20*D20</f>
        <v>0</v>
      </c>
      <c r="F20" s="73"/>
      <c r="G20" s="73"/>
      <c r="H20" s="75"/>
      <c r="I20" s="26"/>
    </row>
    <row r="21" spans="1:9" ht="15.75" thickBot="1" x14ac:dyDescent="0.3">
      <c r="A21" s="83"/>
      <c r="B21" s="13"/>
      <c r="C21" s="10"/>
      <c r="D21" s="48"/>
      <c r="E21" s="56">
        <f>C21*D21</f>
        <v>0</v>
      </c>
      <c r="F21" s="73"/>
      <c r="G21" s="73"/>
      <c r="H21" s="75"/>
      <c r="I21" s="26"/>
    </row>
    <row r="22" spans="1:9" ht="16.5" thickTop="1" thickBot="1" x14ac:dyDescent="0.3">
      <c r="A22" s="80" t="s">
        <v>20</v>
      </c>
      <c r="B22" s="81"/>
      <c r="C22" s="70">
        <f>SUM(C17:C21)</f>
        <v>7</v>
      </c>
      <c r="D22" s="71">
        <f>E22/C22</f>
        <v>2714.2857142857142</v>
      </c>
      <c r="E22" s="30">
        <f>SUM(E17:E21)</f>
        <v>19000</v>
      </c>
      <c r="F22" s="74"/>
      <c r="G22" s="74"/>
      <c r="H22" s="76"/>
      <c r="I22" s="26"/>
    </row>
    <row r="23" spans="1:9" ht="15.75" thickTop="1" x14ac:dyDescent="0.25">
      <c r="C23" s="11"/>
      <c r="G23" s="1"/>
    </row>
    <row r="24" spans="1:9" x14ac:dyDescent="0.25">
      <c r="A24" s="3" t="s">
        <v>1</v>
      </c>
      <c r="G24" s="1"/>
    </row>
    <row r="25" spans="1:9" x14ac:dyDescent="0.25">
      <c r="A25" s="4" t="s">
        <v>2</v>
      </c>
    </row>
    <row r="26" spans="1:9" x14ac:dyDescent="0.25">
      <c r="A26" s="4" t="s">
        <v>7</v>
      </c>
    </row>
    <row r="27" spans="1:9" x14ac:dyDescent="0.25">
      <c r="A27" s="4" t="s">
        <v>6</v>
      </c>
    </row>
  </sheetData>
  <sheetProtection algorithmName="SHA-512" hashValue="VeXt6vcWg5nyVCWV9Szr8CsNM2rmUCZmoD5l10/OKtuhHzMRZ3x+VXqoyTyHXqZLGF5HjKLKNC2axlgEvKNR9g==" saltValue="b8Clu4Mc8qCleAoGHHyIdA==" spinCount="100000"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53B-C44C-405F-AB9A-6F64C4293D7B}">
  <dimension ref="A1:H28"/>
  <sheetViews>
    <sheetView workbookViewId="0">
      <selection activeCell="A4" sqref="A4:A8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ht="15.75" thickBot="1" x14ac:dyDescent="0.3"/>
    <row r="3" spans="1:8" ht="27.95" customHeight="1" thickTop="1" thickBot="1" x14ac:dyDescent="0.3">
      <c r="A3" s="35" t="s">
        <v>15</v>
      </c>
      <c r="B3" s="36" t="s">
        <v>11</v>
      </c>
      <c r="C3" s="37" t="s">
        <v>12</v>
      </c>
      <c r="D3" s="38" t="s">
        <v>13</v>
      </c>
      <c r="E3" s="38" t="s">
        <v>10</v>
      </c>
      <c r="F3" s="39" t="s">
        <v>0</v>
      </c>
    </row>
    <row r="4" spans="1:8" ht="16.5" thickTop="1" thickBot="1" x14ac:dyDescent="0.3">
      <c r="A4" s="95">
        <v>43893</v>
      </c>
      <c r="B4" s="24"/>
      <c r="C4" s="25">
        <v>100</v>
      </c>
      <c r="D4" s="12">
        <v>800</v>
      </c>
      <c r="E4" s="27">
        <f>C4*D4</f>
        <v>80000</v>
      </c>
      <c r="F4" s="87">
        <f>((C10*D9)+E16)/2</f>
        <v>99365.789473684214</v>
      </c>
      <c r="G4" s="6"/>
      <c r="H4" s="6"/>
    </row>
    <row r="5" spans="1:8" ht="15.75" thickBot="1" x14ac:dyDescent="0.3">
      <c r="A5" s="85"/>
      <c r="B5" s="2"/>
      <c r="C5" s="10">
        <v>100</v>
      </c>
      <c r="D5" s="7">
        <v>800</v>
      </c>
      <c r="E5" s="28">
        <f>C5*D5</f>
        <v>80000</v>
      </c>
      <c r="F5" s="75"/>
      <c r="G5" s="6"/>
      <c r="H5" s="6"/>
    </row>
    <row r="6" spans="1:8" ht="15.75" thickBot="1" x14ac:dyDescent="0.3">
      <c r="A6" s="85"/>
      <c r="B6" s="2"/>
      <c r="C6" s="10"/>
      <c r="D6" s="7"/>
      <c r="E6" s="28">
        <f>C6*D6</f>
        <v>0</v>
      </c>
      <c r="F6" s="75"/>
      <c r="G6" s="6"/>
      <c r="H6" s="6"/>
    </row>
    <row r="7" spans="1:8" ht="15.75" thickBot="1" x14ac:dyDescent="0.3">
      <c r="A7" s="85"/>
      <c r="B7" s="2"/>
      <c r="C7" s="10"/>
      <c r="D7" s="7"/>
      <c r="E7" s="28">
        <f>C7*D7</f>
        <v>0</v>
      </c>
      <c r="F7" s="75"/>
      <c r="G7" s="6"/>
      <c r="H7" s="6"/>
    </row>
    <row r="8" spans="1:8" ht="15.75" thickBot="1" x14ac:dyDescent="0.3">
      <c r="A8" s="86"/>
      <c r="B8" s="19"/>
      <c r="C8" s="20"/>
      <c r="D8" s="21"/>
      <c r="E8" s="29">
        <f>C8*D8</f>
        <v>0</v>
      </c>
      <c r="F8" s="75"/>
      <c r="G8" s="6"/>
      <c r="H8" s="6"/>
    </row>
    <row r="9" spans="1:8" ht="16.5" thickTop="1" thickBot="1" x14ac:dyDescent="0.3">
      <c r="A9" s="104">
        <v>44197</v>
      </c>
      <c r="B9" s="43" t="s">
        <v>20</v>
      </c>
      <c r="C9" s="67">
        <f>SUM(C4:C8)</f>
        <v>200</v>
      </c>
      <c r="D9" s="72">
        <f>E9/C9</f>
        <v>800</v>
      </c>
      <c r="E9" s="42">
        <f>SUM(E4:E8)</f>
        <v>160000</v>
      </c>
      <c r="F9" s="75"/>
      <c r="G9" s="6"/>
      <c r="H9" s="6"/>
    </row>
    <row r="10" spans="1:8" ht="15.75" thickBot="1" x14ac:dyDescent="0.3">
      <c r="A10" s="105"/>
      <c r="B10" s="44" t="s">
        <v>19</v>
      </c>
      <c r="C10" s="68">
        <f>C9*(366/(A9-A4))</f>
        <v>240.78947368421052</v>
      </c>
      <c r="D10" s="102"/>
      <c r="E10" s="103"/>
      <c r="F10" s="75"/>
      <c r="G10" s="6"/>
      <c r="H10" s="6"/>
    </row>
    <row r="11" spans="1:8" ht="16.5" thickTop="1" thickBot="1" x14ac:dyDescent="0.3">
      <c r="A11" s="99">
        <v>2021</v>
      </c>
      <c r="B11" s="18"/>
      <c r="C11" s="16">
        <v>3</v>
      </c>
      <c r="D11" s="17">
        <v>700</v>
      </c>
      <c r="E11" s="31">
        <f>C11*D11</f>
        <v>2100</v>
      </c>
      <c r="F11" s="75"/>
      <c r="G11" s="6"/>
      <c r="H11" s="6"/>
    </row>
    <row r="12" spans="1:8" ht="15.75" thickBot="1" x14ac:dyDescent="0.3">
      <c r="A12" s="100"/>
      <c r="B12" s="13"/>
      <c r="C12" s="10">
        <v>8</v>
      </c>
      <c r="D12" s="14">
        <v>500</v>
      </c>
      <c r="E12" s="32">
        <f>C12*D12</f>
        <v>4000</v>
      </c>
      <c r="F12" s="75"/>
      <c r="G12" s="6"/>
      <c r="H12" s="6"/>
    </row>
    <row r="13" spans="1:8" ht="15.75" thickBot="1" x14ac:dyDescent="0.3">
      <c r="A13" s="100"/>
      <c r="B13" s="13"/>
      <c r="C13" s="10"/>
      <c r="D13" s="14"/>
      <c r="E13" s="32">
        <f>C13*D13</f>
        <v>0</v>
      </c>
      <c r="F13" s="75"/>
      <c r="G13" s="15"/>
      <c r="H13" s="6"/>
    </row>
    <row r="14" spans="1:8" ht="15.75" thickBot="1" x14ac:dyDescent="0.3">
      <c r="A14" s="100"/>
      <c r="B14" s="13"/>
      <c r="C14" s="10"/>
      <c r="D14" s="14"/>
      <c r="E14" s="32">
        <f>C14*D14</f>
        <v>0</v>
      </c>
      <c r="F14" s="75"/>
      <c r="G14" s="15"/>
      <c r="H14" s="6"/>
    </row>
    <row r="15" spans="1:8" ht="15.75" thickBot="1" x14ac:dyDescent="0.3">
      <c r="A15" s="101"/>
      <c r="B15" s="22"/>
      <c r="C15" s="20"/>
      <c r="D15" s="23"/>
      <c r="E15" s="33">
        <f>C15*D15</f>
        <v>0</v>
      </c>
      <c r="F15" s="75"/>
      <c r="G15" s="6"/>
      <c r="H15" s="6"/>
    </row>
    <row r="16" spans="1:8" ht="16.5" thickTop="1" thickBot="1" x14ac:dyDescent="0.3">
      <c r="A16" s="80" t="s">
        <v>18</v>
      </c>
      <c r="B16" s="81"/>
      <c r="C16" s="69">
        <f>SUM(C11:C15)</f>
        <v>11</v>
      </c>
      <c r="D16" s="71">
        <f>E16/C16</f>
        <v>554.5454545454545</v>
      </c>
      <c r="E16" s="30">
        <f>SUM(E11:E15)</f>
        <v>6100</v>
      </c>
      <c r="F16" s="76"/>
      <c r="G16" s="40"/>
      <c r="H16" s="6"/>
    </row>
    <row r="17" spans="1:8" ht="16.5" thickTop="1" thickBot="1" x14ac:dyDescent="0.3">
      <c r="A17" s="45" t="s">
        <v>8</v>
      </c>
      <c r="B17" s="90"/>
      <c r="C17" s="90"/>
      <c r="D17" s="90"/>
      <c r="E17" s="91"/>
      <c r="F17" s="57" t="s">
        <v>5</v>
      </c>
      <c r="G17" s="57" t="s">
        <v>9</v>
      </c>
      <c r="H17" s="58" t="s">
        <v>4</v>
      </c>
    </row>
    <row r="18" spans="1:8" ht="16.5" thickTop="1" thickBot="1" x14ac:dyDescent="0.3">
      <c r="A18" s="92">
        <v>2022</v>
      </c>
      <c r="B18" s="59"/>
      <c r="C18" s="60">
        <v>12</v>
      </c>
      <c r="D18" s="61">
        <v>3000</v>
      </c>
      <c r="E18" s="42">
        <f>C18*D18</f>
        <v>36000</v>
      </c>
      <c r="F18" s="96">
        <f>(C10+C16)/2*D23</f>
        <v>359170.27863777091</v>
      </c>
      <c r="G18" s="88">
        <f>F18-F4</f>
        <v>259804.4891640867</v>
      </c>
      <c r="H18" s="87">
        <f>G18*0.4</f>
        <v>103921.79566563468</v>
      </c>
    </row>
    <row r="19" spans="1:8" ht="15.75" thickBot="1" x14ac:dyDescent="0.3">
      <c r="A19" s="93"/>
      <c r="B19" s="13"/>
      <c r="C19" s="16">
        <v>5</v>
      </c>
      <c r="D19" s="46">
        <v>2500</v>
      </c>
      <c r="E19" s="28">
        <f>C19*D19</f>
        <v>12500</v>
      </c>
      <c r="F19" s="97"/>
      <c r="G19" s="73"/>
      <c r="H19" s="75"/>
    </row>
    <row r="20" spans="1:8" ht="15.75" thickBot="1" x14ac:dyDescent="0.3">
      <c r="A20" s="93"/>
      <c r="B20" s="13"/>
      <c r="C20" s="10"/>
      <c r="D20" s="47"/>
      <c r="E20" s="28">
        <f>C20*D20</f>
        <v>0</v>
      </c>
      <c r="F20" s="97"/>
      <c r="G20" s="73"/>
      <c r="H20" s="75"/>
    </row>
    <row r="21" spans="1:8" ht="15.75" thickBot="1" x14ac:dyDescent="0.3">
      <c r="A21" s="93"/>
      <c r="B21" s="13"/>
      <c r="C21" s="10"/>
      <c r="D21" s="47"/>
      <c r="E21" s="28">
        <f>C21*D21</f>
        <v>0</v>
      </c>
      <c r="F21" s="97"/>
      <c r="G21" s="73"/>
      <c r="H21" s="75"/>
    </row>
    <row r="22" spans="1:8" ht="15.75" thickBot="1" x14ac:dyDescent="0.3">
      <c r="A22" s="94"/>
      <c r="B22" s="13"/>
      <c r="C22" s="10"/>
      <c r="D22" s="48"/>
      <c r="E22" s="41">
        <f>C22*D22</f>
        <v>0</v>
      </c>
      <c r="F22" s="97"/>
      <c r="G22" s="73"/>
      <c r="H22" s="75"/>
    </row>
    <row r="23" spans="1:8" ht="16.5" thickTop="1" thickBot="1" x14ac:dyDescent="0.3">
      <c r="A23" s="89" t="s">
        <v>20</v>
      </c>
      <c r="B23" s="81"/>
      <c r="C23" s="70">
        <f>SUM(C18:C22)</f>
        <v>17</v>
      </c>
      <c r="D23" s="64">
        <f>E23/C23</f>
        <v>2852.9411764705883</v>
      </c>
      <c r="E23" s="30">
        <f>SUM(E18:E22)</f>
        <v>48500</v>
      </c>
      <c r="F23" s="98"/>
      <c r="G23" s="74"/>
      <c r="H23" s="76"/>
    </row>
    <row r="24" spans="1:8" ht="15.75" thickTop="1" x14ac:dyDescent="0.25">
      <c r="A24" s="49"/>
      <c r="B24" s="49"/>
      <c r="C24" s="49"/>
      <c r="D24" s="49"/>
      <c r="G24" s="1"/>
    </row>
    <row r="25" spans="1:8" x14ac:dyDescent="0.25">
      <c r="A25" s="66" t="s">
        <v>1</v>
      </c>
      <c r="B25" s="49"/>
      <c r="C25" s="49"/>
      <c r="D25" s="49"/>
      <c r="G25" s="1"/>
    </row>
    <row r="26" spans="1:8" x14ac:dyDescent="0.25">
      <c r="A26" s="4" t="s">
        <v>2</v>
      </c>
    </row>
    <row r="27" spans="1:8" x14ac:dyDescent="0.25">
      <c r="A27" s="4" t="s">
        <v>7</v>
      </c>
    </row>
    <row r="28" spans="1:8" x14ac:dyDescent="0.25">
      <c r="A28" s="4" t="s">
        <v>6</v>
      </c>
    </row>
  </sheetData>
  <sheetProtection algorithmName="SHA-512" hashValue="0ZQUkOjFRCtRJgyPahQb0QMpQ07sC5gu42lsEGDyKWBO7Rw+YGaW/EOapc6h2dAUOjFWG8bJJQfYyaNhQetSPQ==" saltValue="btkj1XCFmDEt9ZHNfp8kQQ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 xr:uid="{E0CA0A8A-4075-428A-8B86-A71575297C32}">
      <formula1>43831</formula1>
      <formula2>44196</formula2>
    </dataValidation>
    <dataValidation type="date" allowBlank="1" showInputMessage="1" showErrorMessage="1" sqref="A4:A8" xr:uid="{68592B95-5BA8-44D5-9344-1CAD12FDF7FF}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1B7-FA19-447E-A1EC-3472633CCCED}">
  <dimension ref="A1:I22"/>
  <sheetViews>
    <sheetView topLeftCell="A10" workbookViewId="0">
      <selection activeCell="B11" sqref="B11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34" t="s">
        <v>14</v>
      </c>
    </row>
    <row r="2" spans="1:9" ht="15.75" thickBot="1" x14ac:dyDescent="0.3"/>
    <row r="3" spans="1:9" ht="31.5" thickTop="1" thickBot="1" x14ac:dyDescent="0.3">
      <c r="A3" s="35" t="s">
        <v>16</v>
      </c>
      <c r="B3" s="36" t="s">
        <v>11</v>
      </c>
      <c r="C3" s="37" t="s">
        <v>12</v>
      </c>
      <c r="D3" s="38" t="s">
        <v>13</v>
      </c>
      <c r="E3" s="38" t="s">
        <v>10</v>
      </c>
      <c r="F3" s="39" t="s">
        <v>0</v>
      </c>
    </row>
    <row r="4" spans="1:9" ht="16.5" thickTop="1" thickBot="1" x14ac:dyDescent="0.3">
      <c r="A4" s="95">
        <v>44378</v>
      </c>
      <c r="B4" s="24"/>
      <c r="C4" s="25">
        <v>10</v>
      </c>
      <c r="D4" s="12">
        <v>1000</v>
      </c>
      <c r="E4" s="27">
        <f>C4*D4</f>
        <v>10000</v>
      </c>
      <c r="F4" s="87">
        <f>C10*D9</f>
        <v>39673.913043478256</v>
      </c>
      <c r="G4" s="6"/>
      <c r="H4" s="6"/>
    </row>
    <row r="5" spans="1:9" ht="15.75" thickBot="1" x14ac:dyDescent="0.3">
      <c r="A5" s="85"/>
      <c r="B5" s="2"/>
      <c r="C5" s="10">
        <v>5</v>
      </c>
      <c r="D5" s="7">
        <v>2000</v>
      </c>
      <c r="E5" s="28">
        <f>C5*D5</f>
        <v>10000</v>
      </c>
      <c r="F5" s="75"/>
      <c r="G5" s="6"/>
      <c r="H5" s="6"/>
      <c r="I5" s="65"/>
    </row>
    <row r="6" spans="1:9" ht="15.75" thickBot="1" x14ac:dyDescent="0.3">
      <c r="A6" s="85"/>
      <c r="B6" s="2"/>
      <c r="C6" s="10"/>
      <c r="D6" s="7"/>
      <c r="E6" s="28">
        <f>C6*D6</f>
        <v>0</v>
      </c>
      <c r="F6" s="75"/>
      <c r="G6" s="6"/>
      <c r="H6" s="6"/>
      <c r="I6" s="65"/>
    </row>
    <row r="7" spans="1:9" ht="15.75" thickBot="1" x14ac:dyDescent="0.3">
      <c r="A7" s="85"/>
      <c r="B7" s="2"/>
      <c r="C7" s="10"/>
      <c r="D7" s="7"/>
      <c r="E7" s="28">
        <f>C7*D7</f>
        <v>0</v>
      </c>
      <c r="F7" s="75"/>
      <c r="G7" s="6"/>
      <c r="H7" s="6"/>
    </row>
    <row r="8" spans="1:9" ht="15.75" thickBot="1" x14ac:dyDescent="0.3">
      <c r="A8" s="86"/>
      <c r="B8" s="19"/>
      <c r="C8" s="20"/>
      <c r="D8" s="21"/>
      <c r="E8" s="29">
        <f>C8*D8</f>
        <v>0</v>
      </c>
      <c r="F8" s="75"/>
      <c r="G8" s="6"/>
      <c r="H8" s="6"/>
    </row>
    <row r="9" spans="1:9" ht="16.5" thickTop="1" thickBot="1" x14ac:dyDescent="0.3">
      <c r="A9" s="104">
        <v>44562</v>
      </c>
      <c r="B9" s="43" t="s">
        <v>20</v>
      </c>
      <c r="C9" s="67">
        <f>SUM(C4:C8)</f>
        <v>15</v>
      </c>
      <c r="D9" s="72">
        <f>E9/C9</f>
        <v>1333.3333333333333</v>
      </c>
      <c r="E9" s="42">
        <f>SUM(E4:E8)</f>
        <v>20000</v>
      </c>
      <c r="F9" s="75"/>
      <c r="G9" s="6"/>
      <c r="H9" s="6"/>
    </row>
    <row r="10" spans="1:9" ht="15.75" thickBot="1" x14ac:dyDescent="0.3">
      <c r="A10" s="105"/>
      <c r="B10" s="44" t="s">
        <v>19</v>
      </c>
      <c r="C10" s="68">
        <f>C9*(365/(A9-A4))</f>
        <v>29.755434782608695</v>
      </c>
      <c r="D10" s="102"/>
      <c r="E10" s="103"/>
      <c r="F10" s="76"/>
      <c r="G10" s="40"/>
      <c r="H10" s="6"/>
    </row>
    <row r="11" spans="1:9" ht="31.5" thickTop="1" thickBot="1" x14ac:dyDescent="0.3">
      <c r="A11" s="36" t="s">
        <v>8</v>
      </c>
      <c r="B11" s="36" t="s">
        <v>11</v>
      </c>
      <c r="C11" s="37" t="s">
        <v>12</v>
      </c>
      <c r="D11" s="38" t="s">
        <v>13</v>
      </c>
      <c r="E11" s="38" t="s">
        <v>10</v>
      </c>
      <c r="F11" s="63" t="s">
        <v>5</v>
      </c>
      <c r="G11" s="38" t="s">
        <v>9</v>
      </c>
      <c r="H11" s="39" t="s">
        <v>4</v>
      </c>
    </row>
    <row r="12" spans="1:9" ht="16.5" thickTop="1" thickBot="1" x14ac:dyDescent="0.3">
      <c r="A12" s="82">
        <v>2022</v>
      </c>
      <c r="B12" s="13"/>
      <c r="C12" s="9">
        <v>5</v>
      </c>
      <c r="D12" s="5">
        <v>3000</v>
      </c>
      <c r="E12" s="28">
        <f>C12*D12</f>
        <v>15000</v>
      </c>
      <c r="F12" s="73">
        <f>C10*D17</f>
        <v>99184.782608695648</v>
      </c>
      <c r="G12" s="73">
        <f>F12-F4</f>
        <v>59510.869565217392</v>
      </c>
      <c r="H12" s="75">
        <f>G12*0.4</f>
        <v>23804.34782608696</v>
      </c>
    </row>
    <row r="13" spans="1:9" ht="15.75" thickBot="1" x14ac:dyDescent="0.3">
      <c r="A13" s="82"/>
      <c r="B13" s="13"/>
      <c r="C13" s="16">
        <v>10</v>
      </c>
      <c r="D13" s="46">
        <v>3500</v>
      </c>
      <c r="E13" s="28">
        <f>C13*D13</f>
        <v>35000</v>
      </c>
      <c r="F13" s="73"/>
      <c r="G13" s="73"/>
      <c r="H13" s="75"/>
    </row>
    <row r="14" spans="1:9" ht="15.75" thickBot="1" x14ac:dyDescent="0.3">
      <c r="A14" s="82"/>
      <c r="B14" s="13"/>
      <c r="C14" s="10"/>
      <c r="D14" s="47"/>
      <c r="E14" s="28">
        <f>C14*D14</f>
        <v>0</v>
      </c>
      <c r="F14" s="73"/>
      <c r="G14" s="73"/>
      <c r="H14" s="75"/>
    </row>
    <row r="15" spans="1:9" ht="15.75" thickBot="1" x14ac:dyDescent="0.3">
      <c r="A15" s="82"/>
      <c r="B15" s="13"/>
      <c r="C15" s="10"/>
      <c r="D15" s="47"/>
      <c r="E15" s="28">
        <f>C15*D15</f>
        <v>0</v>
      </c>
      <c r="F15" s="73"/>
      <c r="G15" s="73"/>
      <c r="H15" s="75"/>
    </row>
    <row r="16" spans="1:9" ht="15.75" thickBot="1" x14ac:dyDescent="0.3">
      <c r="A16" s="83"/>
      <c r="B16" s="13"/>
      <c r="C16" s="10"/>
      <c r="D16" s="48"/>
      <c r="E16" s="41">
        <f>C16*D16</f>
        <v>0</v>
      </c>
      <c r="F16" s="73"/>
      <c r="G16" s="73"/>
      <c r="H16" s="75"/>
    </row>
    <row r="17" spans="1:8" ht="16.5" thickTop="1" thickBot="1" x14ac:dyDescent="0.3">
      <c r="A17" s="80" t="s">
        <v>20</v>
      </c>
      <c r="B17" s="81"/>
      <c r="C17" s="70">
        <f>SUM(C12:C16)</f>
        <v>15</v>
      </c>
      <c r="D17" s="30">
        <f>E17/C17</f>
        <v>3333.3333333333335</v>
      </c>
      <c r="E17" s="30">
        <f>SUM(E12:E16)</f>
        <v>50000</v>
      </c>
      <c r="F17" s="74"/>
      <c r="G17" s="74"/>
      <c r="H17" s="76"/>
    </row>
    <row r="18" spans="1:8" ht="15.75" thickTop="1" x14ac:dyDescent="0.25">
      <c r="C18" s="11"/>
      <c r="G18" s="1"/>
    </row>
    <row r="19" spans="1:8" x14ac:dyDescent="0.25">
      <c r="A19" s="3" t="s">
        <v>1</v>
      </c>
      <c r="G19" s="1"/>
    </row>
    <row r="20" spans="1:8" x14ac:dyDescent="0.25">
      <c r="A20" s="4" t="s">
        <v>17</v>
      </c>
    </row>
    <row r="21" spans="1:8" x14ac:dyDescent="0.25">
      <c r="A21" s="4" t="s">
        <v>7</v>
      </c>
    </row>
    <row r="22" spans="1:8" x14ac:dyDescent="0.25">
      <c r="A22" s="4" t="s">
        <v>6</v>
      </c>
    </row>
  </sheetData>
  <sheetProtection algorithmName="SHA-512" hashValue="9FdktrW+lMMnFKQG8QsBT16q9H4VYBAUSLd6nBNNedkyidKAgMSbEyEO1p3ZaNGQt1wcJ260J5LBQPbh1vkkwQ==" saltValue="hIHWEh9e7tWihtkpwsixuA==" spinCount="100000"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 xr:uid="{8FE84A7A-C0C7-46DB-86F3-BF54EE2CDA7C}">
      <formula1>43831</formula1>
      <formula2>44196</formula2>
    </dataValidation>
    <dataValidation type="date" allowBlank="1" showInputMessage="1" showErrorMessage="1" sqref="A4:A8" xr:uid="{20E91717-E486-48F8-9FC3-8F5015B1C828}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Katarzyna Czuj</cp:lastModifiedBy>
  <dcterms:created xsi:type="dcterms:W3CDTF">2022-08-15T20:22:08Z</dcterms:created>
  <dcterms:modified xsi:type="dcterms:W3CDTF">2022-10-04T09:50:01Z</dcterms:modified>
</cp:coreProperties>
</file>